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1" l="1"/>
  <c r="C133" i="1"/>
  <c r="C130" i="1"/>
  <c r="C78" i="1"/>
  <c r="C70" i="1"/>
  <c r="C67" i="1"/>
  <c r="H29" i="1"/>
  <c r="H49" i="1"/>
  <c r="H25" i="1" l="1"/>
  <c r="H33" i="1" l="1"/>
  <c r="H37" i="1"/>
  <c r="H60" i="1"/>
  <c r="H38" i="1" l="1"/>
  <c r="H53" i="1"/>
  <c r="H30" i="1" l="1"/>
  <c r="H14" i="1"/>
  <c r="H13" i="1" l="1"/>
  <c r="H62" i="1"/>
</calcChain>
</file>

<file path=xl/sharedStrings.xml><?xml version="1.0" encoding="utf-8"?>
<sst xmlns="http://schemas.openxmlformats.org/spreadsheetml/2006/main" count="205" uniqueCount="140">
  <si>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</si>
  <si>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</si>
  <si>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</si>
  <si>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</si>
  <si>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</si>
  <si>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</si>
  <si>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</si>
  <si>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</si>
  <si>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</si>
  <si>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</si>
  <si>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</si>
  <si>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</si>
  <si>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</si>
  <si>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</si>
  <si>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</si>
  <si>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</si>
  <si>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</si>
  <si>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</si>
  <si>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</si>
  <si>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</si>
  <si>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</si>
  <si>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</si>
  <si>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</si>
  <si>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</si>
  <si>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</si>
  <si>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</si>
  <si>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</si>
  <si>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</si>
  <si>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</si>
  <si>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</si>
  <si>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</si>
  <si>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 xml:space="preserve">Dana: 22.04.2025 </t>
  </si>
  <si>
    <t>Dana 22.04.2025.godine Dom zdravlja Požarevac nije izvršio plaćanje prema dobavljačima:</t>
  </si>
  <si>
    <t>Primljena i neutrošena participacija od 22.04.2025</t>
  </si>
  <si>
    <t>Messer Tehnogas</t>
  </si>
  <si>
    <t>Lavija</t>
  </si>
  <si>
    <t>Elektroprivreda-TE KO</t>
  </si>
  <si>
    <t>NIS</t>
  </si>
  <si>
    <t>Toplifikacija JP</t>
  </si>
  <si>
    <t>Auto- Mirkos doo</t>
  </si>
  <si>
    <t>Dobrovoljno vatrogasno drustvo  Požarevac</t>
  </si>
  <si>
    <t>Elektroluks-012  doo</t>
  </si>
  <si>
    <t>Evropa Okovi</t>
  </si>
  <si>
    <t>FAMILY KALCIC</t>
  </si>
  <si>
    <t>Infolab doo</t>
  </si>
  <si>
    <t>JKP Komunalne službe</t>
  </si>
  <si>
    <t>JKP Vodovod i kanalizacija</t>
  </si>
  <si>
    <t>JP PTT SAOB. "POZAREVAC"</t>
  </si>
  <si>
    <t>Medicom</t>
  </si>
  <si>
    <t>Medicinski fakultet Beograd</t>
  </si>
  <si>
    <t>MIM GLOBAL INVESTMENT DOO</t>
  </si>
  <si>
    <t>mt:s Telekom Srbija</t>
  </si>
  <si>
    <t>Orion telekom doo</t>
  </si>
  <si>
    <t>Papirdol d.o.o.</t>
  </si>
  <si>
    <t>Perla DOO Požarevac</t>
  </si>
  <si>
    <t>Razvigor</t>
  </si>
  <si>
    <t>Serbiabroadband-SBB Solutions</t>
  </si>
  <si>
    <t>Tehnomarket</t>
  </si>
  <si>
    <t>Tip Top perionica</t>
  </si>
  <si>
    <t>TNT TEAM Knjigovodstvena agencija</t>
  </si>
  <si>
    <t>Zavod za javno zdravlje Požarevac</t>
  </si>
  <si>
    <t>SCHILLER DOO</t>
  </si>
  <si>
    <t>JKP ViK</t>
  </si>
  <si>
    <t>Profil STR</t>
  </si>
  <si>
    <t>Mobident</t>
  </si>
  <si>
    <t>Institut Karajović</t>
  </si>
  <si>
    <t>6171550931</t>
  </si>
  <si>
    <t>137/2025</t>
  </si>
  <si>
    <t>169/2025</t>
  </si>
  <si>
    <t>TEKO5633/1/2025/501</t>
  </si>
  <si>
    <t>9005993867</t>
  </si>
  <si>
    <t>9005995230</t>
  </si>
  <si>
    <t>9006020871</t>
  </si>
  <si>
    <t>9006016202</t>
  </si>
  <si>
    <t>OG2/2025-842</t>
  </si>
  <si>
    <t>OG2/2025-843</t>
  </si>
  <si>
    <t>25-40-0234</t>
  </si>
  <si>
    <t>25-40-0233</t>
  </si>
  <si>
    <t>R-129/2025</t>
  </si>
  <si>
    <t>R-128/2025</t>
  </si>
  <si>
    <t>R-131/2025</t>
  </si>
  <si>
    <t>R-130/2025</t>
  </si>
  <si>
    <t>FA-411-0/25</t>
  </si>
  <si>
    <t>FA-385-0/25</t>
  </si>
  <si>
    <t>2702251</t>
  </si>
  <si>
    <t>25-RN011000012</t>
  </si>
  <si>
    <t>5213-2025-TU-0072</t>
  </si>
  <si>
    <t>390625</t>
  </si>
  <si>
    <t>390425</t>
  </si>
  <si>
    <t>390525</t>
  </si>
  <si>
    <t>390725</t>
  </si>
  <si>
    <t>465525</t>
  </si>
  <si>
    <t>465625</t>
  </si>
  <si>
    <t>465425</t>
  </si>
  <si>
    <t>25-3023-003190</t>
  </si>
  <si>
    <t>25-3023-003460</t>
  </si>
  <si>
    <t>25-3023-003775</t>
  </si>
  <si>
    <t>25-3023-003969</t>
  </si>
  <si>
    <t>25-3023-003997</t>
  </si>
  <si>
    <t>25-3023-004103</t>
  </si>
  <si>
    <t>25-3023-004188</t>
  </si>
  <si>
    <t>250002100690</t>
  </si>
  <si>
    <t>136/2025</t>
  </si>
  <si>
    <t>138/2025</t>
  </si>
  <si>
    <t>00.250000121</t>
  </si>
  <si>
    <t>757-004567</t>
  </si>
  <si>
    <t>755-010046</t>
  </si>
  <si>
    <t>25-F03-0011</t>
  </si>
  <si>
    <t>52-281-012-1159002</t>
  </si>
  <si>
    <t>96-281-065-1159001</t>
  </si>
  <si>
    <t>07-281-062-1159000</t>
  </si>
  <si>
    <t>UGF0228/25-1183</t>
  </si>
  <si>
    <t>2500325</t>
  </si>
  <si>
    <t>2500173</t>
  </si>
  <si>
    <t>25-F02-00101</t>
  </si>
  <si>
    <t>23-25</t>
  </si>
  <si>
    <t>9086151876</t>
  </si>
  <si>
    <t>9086074254</t>
  </si>
  <si>
    <t>9086363462</t>
  </si>
  <si>
    <t>IF25-0109</t>
  </si>
  <si>
    <t>IF25-0113</t>
  </si>
  <si>
    <t>IF25-0082</t>
  </si>
  <si>
    <t>4/25</t>
  </si>
  <si>
    <t>IF25-0056</t>
  </si>
  <si>
    <t>185/99-835-70-2025</t>
  </si>
  <si>
    <t>25-RN002000163</t>
  </si>
  <si>
    <t>25-RN002000128</t>
  </si>
  <si>
    <t>19-1-128873-08202106</t>
  </si>
  <si>
    <t>68-PO1-1-207/2025</t>
  </si>
  <si>
    <t>28/25</t>
  </si>
  <si>
    <t>27/25</t>
  </si>
  <si>
    <t>26/25</t>
  </si>
  <si>
    <t>29/25</t>
  </si>
  <si>
    <t>25-194-3</t>
  </si>
  <si>
    <t>UKUPNO MEDICINSKI KISEONIK- PO TREBOVANJU</t>
  </si>
  <si>
    <t>UKUPNO SANITETSKI MATERIJAL- PO TREBOVANJU</t>
  </si>
  <si>
    <t>UKUPNO ENERGENTI- PO TREBOVANJU</t>
  </si>
  <si>
    <t>UKUPNO MATERIJALNI TROŠKOVI - PO TREBOVANJU</t>
  </si>
  <si>
    <t xml:space="preserve">UKUPNO MATERIJALNI TROŠKOVI </t>
  </si>
  <si>
    <t>UKUPNO MATERIJALNI- ZUBNO -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</si>
</sst>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0" fontId="8" fillId="0" borderId="1" xfId="0" applyFont="1" applyFill="1" applyBorder="1" applyAlignment="1">
      <alignment horizontal="left"/>
    </xf>
    <xf numFmtId="0" fontId="8" fillId="0" borderId="1" xfId="0" applyFont="1" applyBorder="1"/>
    <xf numFmtId="167" fontId="7" fillId="0" borderId="1" xfId="2" applyNumberFormat="1" applyFont="1" applyBorder="1"/>
    <xf numFmtId="49" fontId="7" fillId="0" borderId="1" xfId="2" applyNumberFormat="1" applyBorder="1"/>
    <xf numFmtId="167" fontId="9" fillId="0" borderId="1" xfId="2" applyNumberFormat="1" applyFont="1" applyBorder="1"/>
    <xf numFmtId="4" fontId="8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167" fontId="7" fillId="0" borderId="1" xfId="2" applyNumberFormat="1" applyBorder="1"/>
    <xf numFmtId="167" fontId="11" fillId="0" borderId="1" xfId="2" applyNumberFormat="1" applyFont="1" applyFill="1" applyBorder="1"/>
    <xf numFmtId="167" fontId="11" fillId="0" borderId="1" xfId="2" applyNumberFormat="1" applyFont="1" applyBorder="1"/>
    <xf numFmtId="4" fontId="9" fillId="0" borderId="1" xfId="2" applyNumberFormat="1" applyFont="1" applyBorder="1"/>
    <xf numFmtId="4" fontId="9" fillId="0" borderId="1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0"/>
  <sheetViews>
    <sheetView tabSelected="1" topLeftCell="B1" zoomScaleNormal="100" workbookViewId="0">
      <selection activeCell="E143" sqref="E14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45769</v>
      </c>
      <c r="H12" s="12">
        <v>1440951.89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45769</v>
      </c>
      <c r="H13" s="1">
        <f>H14+H30-H38-H53</f>
        <v>305236.9299999997</v>
      </c>
      <c r="I13" s="9"/>
      <c r="J13" s="9"/>
      <c r="K13" s="7"/>
      <c r="L13" s="7"/>
      <c r="M13" s="22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45769</v>
      </c>
      <c r="H14" s="2">
        <f>SUM(H15:H29)</f>
        <v>4765079.37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14575.44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53136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1649175.11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</f>
        <v>2981549.5900000003</v>
      </c>
      <c r="I25" s="25"/>
      <c r="J25" s="9"/>
      <c r="K25" s="9"/>
      <c r="L25" s="6"/>
    </row>
    <row r="26" spans="2:13" x14ac:dyDescent="0.25">
      <c r="B26" s="29" t="s">
        <v>30</v>
      </c>
      <c r="C26" s="30"/>
      <c r="D26" s="30"/>
      <c r="E26" s="30"/>
      <c r="F26" s="31"/>
      <c r="G26" s="18"/>
      <c r="H26" s="8">
        <v>0</v>
      </c>
      <c r="I26" s="25"/>
      <c r="J26" s="9"/>
      <c r="K26" s="9"/>
      <c r="L26" s="6"/>
    </row>
    <row r="27" spans="2:13" x14ac:dyDescent="0.25">
      <c r="B27" s="29" t="s">
        <v>19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20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33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</f>
        <v>66643.229999999967</v>
      </c>
      <c r="I29" s="25"/>
      <c r="J29" s="9"/>
      <c r="K29" s="6"/>
      <c r="L29" s="6"/>
    </row>
    <row r="30" spans="2:13" x14ac:dyDescent="0.25">
      <c r="B30" s="52" t="s">
        <v>21</v>
      </c>
      <c r="C30" s="53"/>
      <c r="D30" s="53"/>
      <c r="E30" s="53"/>
      <c r="F30" s="54"/>
      <c r="G30" s="17">
        <v>45769</v>
      </c>
      <c r="H30" s="2">
        <f>H31+H32+H33+H34+H36+H37+H35</f>
        <v>158734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2" x14ac:dyDescent="0.25">
      <c r="B33" s="29" t="s">
        <v>18</v>
      </c>
      <c r="C33" s="30"/>
      <c r="D33" s="30"/>
      <c r="E33" s="30"/>
      <c r="F33" s="31"/>
      <c r="G33" s="19"/>
      <c r="H33" s="8">
        <f>42971.12+73846-57106-42028.24-942.88+127300</f>
        <v>144040</v>
      </c>
      <c r="I33" s="9"/>
      <c r="J33" s="9"/>
      <c r="K33" s="6"/>
      <c r="L33" s="6"/>
    </row>
    <row r="34" spans="2:12" x14ac:dyDescent="0.25">
      <c r="B34" s="29" t="s">
        <v>19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2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2" x14ac:dyDescent="0.25">
      <c r="B36" s="29" t="s">
        <v>20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33</v>
      </c>
      <c r="C37" s="30"/>
      <c r="D37" s="30"/>
      <c r="E37" s="30"/>
      <c r="F37" s="31"/>
      <c r="G37" s="19"/>
      <c r="H37" s="8">
        <f>3518+11176</f>
        <v>14694</v>
      </c>
      <c r="I37" s="9"/>
      <c r="J37" s="9"/>
    </row>
    <row r="38" spans="2:12" x14ac:dyDescent="0.25">
      <c r="B38" s="33" t="s">
        <v>22</v>
      </c>
      <c r="C38" s="34"/>
      <c r="D38" s="34"/>
      <c r="E38" s="34"/>
      <c r="F38" s="35"/>
      <c r="G38" s="20">
        <v>45769</v>
      </c>
      <c r="H38" s="3">
        <f>SUM(H39:H52)</f>
        <v>4491276.4400000004</v>
      </c>
      <c r="I38" s="9"/>
      <c r="J38" s="9"/>
    </row>
    <row r="39" spans="2:12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2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2" x14ac:dyDescent="0.25">
      <c r="B43" s="29" t="s">
        <v>27</v>
      </c>
      <c r="C43" s="30"/>
      <c r="D43" s="30"/>
      <c r="E43" s="30"/>
      <c r="F43" s="31"/>
      <c r="G43" s="18" t="s">
        <v>28</v>
      </c>
      <c r="H43" s="10">
        <v>0</v>
      </c>
      <c r="I43" s="9"/>
      <c r="J43" s="9"/>
      <c r="L43" s="6"/>
    </row>
    <row r="44" spans="2:12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2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2" x14ac:dyDescent="0.25">
      <c r="B46" s="29" t="s">
        <v>29</v>
      </c>
      <c r="C46" s="30"/>
      <c r="D46" s="30"/>
      <c r="E46" s="30"/>
      <c r="F46" s="31"/>
      <c r="G46" s="18"/>
      <c r="H46" s="8">
        <v>14575.44</v>
      </c>
      <c r="I46" s="9"/>
      <c r="J46" s="9"/>
      <c r="L46" s="6"/>
    </row>
    <row r="47" spans="2:12" x14ac:dyDescent="0.25">
      <c r="B47" s="29" t="s">
        <v>16</v>
      </c>
      <c r="C47" s="30"/>
      <c r="D47" s="30"/>
      <c r="E47" s="30"/>
      <c r="F47" s="31"/>
      <c r="G47" s="18"/>
      <c r="H47" s="8">
        <v>53136</v>
      </c>
      <c r="I47" s="9"/>
      <c r="J47" s="9"/>
    </row>
    <row r="48" spans="2:12" x14ac:dyDescent="0.25">
      <c r="B48" s="29" t="s">
        <v>17</v>
      </c>
      <c r="C48" s="30"/>
      <c r="D48" s="30"/>
      <c r="E48" s="30"/>
      <c r="F48" s="31"/>
      <c r="G48" s="18"/>
      <c r="H48" s="8">
        <v>1649175.11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2654160.35+120229.54</f>
        <v>2774389.89</v>
      </c>
      <c r="I49" s="9"/>
      <c r="J49" s="9"/>
    </row>
    <row r="50" spans="2:12" x14ac:dyDescent="0.25">
      <c r="B50" s="29" t="s">
        <v>30</v>
      </c>
      <c r="C50" s="30"/>
      <c r="D50" s="30"/>
      <c r="E50" s="30"/>
      <c r="F50" s="31"/>
      <c r="G50" s="18"/>
      <c r="H50" s="8">
        <v>0</v>
      </c>
      <c r="I50" s="28"/>
      <c r="J50" s="9"/>
      <c r="K50" s="9"/>
      <c r="L50" s="6"/>
    </row>
    <row r="51" spans="2:12" x14ac:dyDescent="0.25">
      <c r="B51" s="29" t="s">
        <v>19</v>
      </c>
      <c r="C51" s="30"/>
      <c r="D51" s="30"/>
      <c r="E51" s="30"/>
      <c r="F51" s="31"/>
      <c r="G51" s="18"/>
      <c r="H51" s="8">
        <v>0</v>
      </c>
      <c r="I51" s="9"/>
      <c r="J51" s="9"/>
    </row>
    <row r="52" spans="2:12" x14ac:dyDescent="0.25">
      <c r="B52" s="29" t="s">
        <v>20</v>
      </c>
      <c r="C52" s="30"/>
      <c r="D52" s="30"/>
      <c r="E52" s="30"/>
      <c r="F52" s="31"/>
      <c r="G52" s="18"/>
      <c r="H52" s="8">
        <v>0</v>
      </c>
      <c r="I52" s="9"/>
      <c r="J52" s="9"/>
      <c r="K52" s="6"/>
    </row>
    <row r="53" spans="2:12" x14ac:dyDescent="0.25">
      <c r="B53" s="33" t="s">
        <v>23</v>
      </c>
      <c r="C53" s="34"/>
      <c r="D53" s="34"/>
      <c r="E53" s="34"/>
      <c r="F53" s="35"/>
      <c r="G53" s="20">
        <v>45769</v>
      </c>
      <c r="H53" s="3">
        <f>SUM(H54:H59)</f>
        <v>127300</v>
      </c>
      <c r="I53" s="9"/>
      <c r="J53" s="9"/>
    </row>
    <row r="54" spans="2:12" x14ac:dyDescent="0.25">
      <c r="B54" s="29" t="s">
        <v>10</v>
      </c>
      <c r="C54" s="30"/>
      <c r="D54" s="30"/>
      <c r="E54" s="30"/>
      <c r="F54" s="31"/>
      <c r="G54" s="19"/>
      <c r="H54" s="10">
        <v>0</v>
      </c>
      <c r="I54" s="9"/>
      <c r="J54" s="9"/>
      <c r="K54" s="6"/>
    </row>
    <row r="55" spans="2:12" x14ac:dyDescent="0.25">
      <c r="B55" s="29" t="s">
        <v>13</v>
      </c>
      <c r="C55" s="30"/>
      <c r="D55" s="30"/>
      <c r="E55" s="30"/>
      <c r="F55" s="31"/>
      <c r="G55" s="19"/>
      <c r="H55" s="10">
        <v>0</v>
      </c>
      <c r="I55" s="9"/>
      <c r="J55" s="23"/>
      <c r="K55" s="6"/>
    </row>
    <row r="56" spans="2:12" x14ac:dyDescent="0.25">
      <c r="B56" s="29" t="s">
        <v>18</v>
      </c>
      <c r="C56" s="30"/>
      <c r="D56" s="30"/>
      <c r="E56" s="30"/>
      <c r="F56" s="31"/>
      <c r="G56" s="19"/>
      <c r="H56" s="8">
        <v>127300</v>
      </c>
      <c r="I56" s="9"/>
      <c r="J56" s="9"/>
      <c r="K56" s="6"/>
    </row>
    <row r="57" spans="2:12" x14ac:dyDescent="0.25">
      <c r="B57" s="29" t="s">
        <v>19</v>
      </c>
      <c r="C57" s="30"/>
      <c r="D57" s="30"/>
      <c r="E57" s="30"/>
      <c r="F57" s="31"/>
      <c r="G57" s="19"/>
      <c r="H57" s="1">
        <v>0</v>
      </c>
      <c r="I57" s="9"/>
      <c r="J57" s="9"/>
      <c r="K57" s="6"/>
    </row>
    <row r="58" spans="2:12" x14ac:dyDescent="0.25">
      <c r="B58" s="29" t="s">
        <v>11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29" t="s">
        <v>20</v>
      </c>
      <c r="C59" s="30"/>
      <c r="D59" s="30"/>
      <c r="E59" s="30"/>
      <c r="F59" s="31"/>
      <c r="G59" s="19"/>
      <c r="H59" s="1">
        <v>0</v>
      </c>
      <c r="I59" s="9"/>
      <c r="J59" s="9"/>
    </row>
    <row r="60" spans="2:12" x14ac:dyDescent="0.25">
      <c r="B60" s="39" t="s">
        <v>24</v>
      </c>
      <c r="C60" s="40"/>
      <c r="D60" s="40"/>
      <c r="E60" s="40"/>
      <c r="F60" s="41"/>
      <c r="G60" s="21">
        <v>45769</v>
      </c>
      <c r="H60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</f>
        <v>1135714.9600000002</v>
      </c>
      <c r="I60" s="9"/>
      <c r="K60" s="6"/>
      <c r="L60" s="6"/>
    </row>
    <row r="61" spans="2:12" x14ac:dyDescent="0.25">
      <c r="B61" s="29" t="s">
        <v>25</v>
      </c>
      <c r="C61" s="30"/>
      <c r="D61" s="30"/>
      <c r="E61" s="30"/>
      <c r="F61" s="31"/>
      <c r="G61" s="19"/>
      <c r="H61" s="1">
        <v>0</v>
      </c>
      <c r="I61" s="9"/>
      <c r="J61" s="9"/>
      <c r="L61" s="6"/>
    </row>
    <row r="62" spans="2:12" x14ac:dyDescent="0.25">
      <c r="B62" s="36" t="s">
        <v>26</v>
      </c>
      <c r="C62" s="37"/>
      <c r="D62" s="37"/>
      <c r="E62" s="37"/>
      <c r="F62" s="38"/>
      <c r="G62" s="19"/>
      <c r="H62" s="5">
        <f>H14+H30-H38-H53+H60-H61</f>
        <v>1440951.89</v>
      </c>
      <c r="I62" s="9"/>
      <c r="J62" s="9"/>
      <c r="K62" s="6"/>
    </row>
    <row r="63" spans="2:12" x14ac:dyDescent="0.25">
      <c r="B63" s="13"/>
      <c r="C63" s="13"/>
      <c r="D63" s="13"/>
      <c r="E63" s="13"/>
      <c r="F63" s="13"/>
      <c r="G63" s="7"/>
      <c r="H63" s="11"/>
      <c r="I63" s="9"/>
      <c r="J63" s="9"/>
      <c r="K63" s="6"/>
    </row>
    <row r="64" spans="2:12" ht="15.75" x14ac:dyDescent="0.25">
      <c r="B64" s="32" t="s">
        <v>32</v>
      </c>
      <c r="C64" s="32"/>
      <c r="D64" s="32"/>
      <c r="E64" s="13"/>
      <c r="F64" s="13"/>
      <c r="G64" s="7"/>
      <c r="H64" s="11"/>
      <c r="I64" s="9"/>
      <c r="J64" s="9"/>
      <c r="K64" s="6"/>
    </row>
    <row r="66" spans="2:4" x14ac:dyDescent="0.25">
      <c r="B66" s="55" t="s">
        <v>34</v>
      </c>
      <c r="C66" s="58">
        <v>14575.44</v>
      </c>
      <c r="D66" s="59" t="s">
        <v>66</v>
      </c>
    </row>
    <row r="67" spans="2:4" x14ac:dyDescent="0.25">
      <c r="B67" s="67" t="s">
        <v>134</v>
      </c>
      <c r="C67" s="60">
        <f>SUM(C66)</f>
        <v>14575.44</v>
      </c>
      <c r="D67" s="59"/>
    </row>
    <row r="68" spans="2:4" x14ac:dyDescent="0.25">
      <c r="B68" s="55" t="s">
        <v>35</v>
      </c>
      <c r="C68" s="58">
        <v>8856</v>
      </c>
      <c r="D68" s="59" t="s">
        <v>67</v>
      </c>
    </row>
    <row r="69" spans="2:4" x14ac:dyDescent="0.25">
      <c r="B69" s="55" t="s">
        <v>35</v>
      </c>
      <c r="C69" s="58">
        <v>44280</v>
      </c>
      <c r="D69" s="59" t="s">
        <v>68</v>
      </c>
    </row>
    <row r="70" spans="2:4" x14ac:dyDescent="0.25">
      <c r="B70" s="67" t="s">
        <v>135</v>
      </c>
      <c r="C70" s="60">
        <f>SUM(C68:C69)</f>
        <v>53136</v>
      </c>
      <c r="D70" s="59"/>
    </row>
    <row r="71" spans="2:4" x14ac:dyDescent="0.25">
      <c r="B71" s="55" t="s">
        <v>36</v>
      </c>
      <c r="C71" s="58">
        <v>28795.17</v>
      </c>
      <c r="D71" s="59" t="s">
        <v>69</v>
      </c>
    </row>
    <row r="72" spans="2:4" x14ac:dyDescent="0.25">
      <c r="B72" s="55" t="s">
        <v>37</v>
      </c>
      <c r="C72" s="58">
        <v>501949.41</v>
      </c>
      <c r="D72" s="59" t="s">
        <v>70</v>
      </c>
    </row>
    <row r="73" spans="2:4" x14ac:dyDescent="0.25">
      <c r="B73" s="55" t="s">
        <v>37</v>
      </c>
      <c r="C73" s="58">
        <v>24338.1</v>
      </c>
      <c r="D73" s="59" t="s">
        <v>71</v>
      </c>
    </row>
    <row r="74" spans="2:4" x14ac:dyDescent="0.25">
      <c r="B74" s="55" t="s">
        <v>37</v>
      </c>
      <c r="C74" s="58">
        <v>21691.32</v>
      </c>
      <c r="D74" s="59" t="s">
        <v>72</v>
      </c>
    </row>
    <row r="75" spans="2:4" x14ac:dyDescent="0.25">
      <c r="B75" s="55" t="s">
        <v>37</v>
      </c>
      <c r="C75" s="58">
        <v>515438.73</v>
      </c>
      <c r="D75" s="59" t="s">
        <v>73</v>
      </c>
    </row>
    <row r="76" spans="2:4" x14ac:dyDescent="0.25">
      <c r="B76" s="55" t="s">
        <v>38</v>
      </c>
      <c r="C76" s="58">
        <v>369188.82</v>
      </c>
      <c r="D76" s="59" t="s">
        <v>74</v>
      </c>
    </row>
    <row r="77" spans="2:4" x14ac:dyDescent="0.25">
      <c r="B77" s="55" t="s">
        <v>38</v>
      </c>
      <c r="C77" s="58">
        <v>187773.56</v>
      </c>
      <c r="D77" s="59" t="s">
        <v>75</v>
      </c>
    </row>
    <row r="78" spans="2:4" x14ac:dyDescent="0.25">
      <c r="B78" s="67" t="s">
        <v>136</v>
      </c>
      <c r="C78" s="60">
        <f>SUM(C71:C77)</f>
        <v>1649175.11</v>
      </c>
      <c r="D78" s="59"/>
    </row>
    <row r="79" spans="2:4" x14ac:dyDescent="0.25">
      <c r="B79" s="56" t="s">
        <v>39</v>
      </c>
      <c r="C79" s="61">
        <v>3917.24</v>
      </c>
      <c r="D79" s="56" t="s">
        <v>76</v>
      </c>
    </row>
    <row r="80" spans="2:4" x14ac:dyDescent="0.25">
      <c r="B80" s="56" t="s">
        <v>39</v>
      </c>
      <c r="C80" s="61">
        <v>3917.24</v>
      </c>
      <c r="D80" s="56" t="s">
        <v>77</v>
      </c>
    </row>
    <row r="81" spans="2:4" x14ac:dyDescent="0.25">
      <c r="B81" s="56" t="s">
        <v>40</v>
      </c>
      <c r="C81" s="61">
        <v>76560</v>
      </c>
      <c r="D81" s="56" t="s">
        <v>78</v>
      </c>
    </row>
    <row r="82" spans="2:4" x14ac:dyDescent="0.25">
      <c r="B82" s="56" t="s">
        <v>40</v>
      </c>
      <c r="C82" s="61">
        <v>11700</v>
      </c>
      <c r="D82" s="56" t="s">
        <v>79</v>
      </c>
    </row>
    <row r="83" spans="2:4" x14ac:dyDescent="0.25">
      <c r="B83" s="56" t="s">
        <v>40</v>
      </c>
      <c r="C83" s="61">
        <v>6250</v>
      </c>
      <c r="D83" s="56" t="s">
        <v>80</v>
      </c>
    </row>
    <row r="84" spans="2:4" x14ac:dyDescent="0.25">
      <c r="B84" s="56" t="s">
        <v>40</v>
      </c>
      <c r="C84" s="61">
        <v>109900</v>
      </c>
      <c r="D84" s="56" t="s">
        <v>81</v>
      </c>
    </row>
    <row r="85" spans="2:4" x14ac:dyDescent="0.25">
      <c r="B85" s="56" t="s">
        <v>41</v>
      </c>
      <c r="C85" s="61">
        <v>730</v>
      </c>
      <c r="D85" s="56" t="s">
        <v>82</v>
      </c>
    </row>
    <row r="86" spans="2:4" x14ac:dyDescent="0.25">
      <c r="B86" s="56" t="s">
        <v>41</v>
      </c>
      <c r="C86" s="61">
        <v>920</v>
      </c>
      <c r="D86" s="56" t="s">
        <v>83</v>
      </c>
    </row>
    <row r="87" spans="2:4" x14ac:dyDescent="0.25">
      <c r="B87" s="56" t="s">
        <v>42</v>
      </c>
      <c r="C87" s="61">
        <v>35879.980000000003</v>
      </c>
      <c r="D87" s="56" t="s">
        <v>84</v>
      </c>
    </row>
    <row r="88" spans="2:4" x14ac:dyDescent="0.25">
      <c r="B88" s="56" t="s">
        <v>43</v>
      </c>
      <c r="C88" s="61">
        <v>6160</v>
      </c>
      <c r="D88" s="56" t="s">
        <v>85</v>
      </c>
    </row>
    <row r="89" spans="2:4" x14ac:dyDescent="0.25">
      <c r="B89" s="56" t="s">
        <v>44</v>
      </c>
      <c r="C89" s="61">
        <v>210000</v>
      </c>
      <c r="D89" s="56" t="s">
        <v>86</v>
      </c>
    </row>
    <row r="90" spans="2:4" x14ac:dyDescent="0.25">
      <c r="B90" s="56" t="s">
        <v>45</v>
      </c>
      <c r="C90" s="61">
        <v>70092</v>
      </c>
      <c r="D90" s="56" t="s">
        <v>87</v>
      </c>
    </row>
    <row r="91" spans="2:4" x14ac:dyDescent="0.25">
      <c r="B91" s="56" t="s">
        <v>45</v>
      </c>
      <c r="C91" s="61">
        <v>70741</v>
      </c>
      <c r="D91" s="56" t="s">
        <v>88</v>
      </c>
    </row>
    <row r="92" spans="2:4" x14ac:dyDescent="0.25">
      <c r="B92" s="56" t="s">
        <v>45</v>
      </c>
      <c r="C92" s="61">
        <v>42834</v>
      </c>
      <c r="D92" s="56" t="s">
        <v>89</v>
      </c>
    </row>
    <row r="93" spans="2:4" x14ac:dyDescent="0.25">
      <c r="B93" s="56" t="s">
        <v>45</v>
      </c>
      <c r="C93" s="61">
        <v>532.17999999999995</v>
      </c>
      <c r="D93" s="56" t="s">
        <v>90</v>
      </c>
    </row>
    <row r="94" spans="2:4" x14ac:dyDescent="0.25">
      <c r="B94" s="56" t="s">
        <v>45</v>
      </c>
      <c r="C94" s="61">
        <v>16562.48</v>
      </c>
      <c r="D94" s="56" t="s">
        <v>91</v>
      </c>
    </row>
    <row r="95" spans="2:4" x14ac:dyDescent="0.25">
      <c r="B95" s="56" t="s">
        <v>45</v>
      </c>
      <c r="C95" s="61">
        <v>895.62</v>
      </c>
      <c r="D95" s="56" t="s">
        <v>92</v>
      </c>
    </row>
    <row r="96" spans="2:4" x14ac:dyDescent="0.25">
      <c r="B96" s="56" t="s">
        <v>45</v>
      </c>
      <c r="C96" s="61">
        <v>350.46</v>
      </c>
      <c r="D96" s="56" t="s">
        <v>93</v>
      </c>
    </row>
    <row r="97" spans="2:4" x14ac:dyDescent="0.25">
      <c r="B97" s="56" t="s">
        <v>46</v>
      </c>
      <c r="C97" s="61">
        <v>28252.04</v>
      </c>
      <c r="D97" s="56" t="s">
        <v>94</v>
      </c>
    </row>
    <row r="98" spans="2:4" x14ac:dyDescent="0.25">
      <c r="B98" s="56" t="s">
        <v>46</v>
      </c>
      <c r="C98" s="61">
        <v>8307.7199999999993</v>
      </c>
      <c r="D98" s="56" t="s">
        <v>95</v>
      </c>
    </row>
    <row r="99" spans="2:4" x14ac:dyDescent="0.25">
      <c r="B99" s="56" t="s">
        <v>46</v>
      </c>
      <c r="C99" s="61">
        <v>2324.4299999999998</v>
      </c>
      <c r="D99" s="56" t="s">
        <v>96</v>
      </c>
    </row>
    <row r="100" spans="2:4" x14ac:dyDescent="0.25">
      <c r="B100" s="56" t="s">
        <v>46</v>
      </c>
      <c r="C100" s="61">
        <v>41963.75</v>
      </c>
      <c r="D100" s="56" t="s">
        <v>97</v>
      </c>
    </row>
    <row r="101" spans="2:4" x14ac:dyDescent="0.25">
      <c r="B101" s="56" t="s">
        <v>46</v>
      </c>
      <c r="C101" s="61">
        <v>51686.6</v>
      </c>
      <c r="D101" s="56" t="s">
        <v>98</v>
      </c>
    </row>
    <row r="102" spans="2:4" x14ac:dyDescent="0.25">
      <c r="B102" s="56" t="s">
        <v>46</v>
      </c>
      <c r="C102" s="61">
        <v>330</v>
      </c>
      <c r="D102" s="56" t="s">
        <v>99</v>
      </c>
    </row>
    <row r="103" spans="2:4" x14ac:dyDescent="0.25">
      <c r="B103" s="56" t="s">
        <v>46</v>
      </c>
      <c r="C103" s="61">
        <v>85342.63</v>
      </c>
      <c r="D103" s="56" t="s">
        <v>100</v>
      </c>
    </row>
    <row r="104" spans="2:4" x14ac:dyDescent="0.25">
      <c r="B104" s="56" t="s">
        <v>47</v>
      </c>
      <c r="C104" s="61">
        <v>46697</v>
      </c>
      <c r="D104" s="56" t="s">
        <v>101</v>
      </c>
    </row>
    <row r="105" spans="2:4" x14ac:dyDescent="0.25">
      <c r="B105" s="56" t="s">
        <v>35</v>
      </c>
      <c r="C105" s="61">
        <v>9000</v>
      </c>
      <c r="D105" s="56" t="s">
        <v>102</v>
      </c>
    </row>
    <row r="106" spans="2:4" x14ac:dyDescent="0.25">
      <c r="B106" s="56" t="s">
        <v>35</v>
      </c>
      <c r="C106" s="61">
        <v>7920</v>
      </c>
      <c r="D106" s="56" t="s">
        <v>103</v>
      </c>
    </row>
    <row r="107" spans="2:4" x14ac:dyDescent="0.25">
      <c r="B107" s="56" t="s">
        <v>48</v>
      </c>
      <c r="C107" s="61">
        <v>448080</v>
      </c>
      <c r="D107" s="56" t="s">
        <v>104</v>
      </c>
    </row>
    <row r="108" spans="2:4" x14ac:dyDescent="0.25">
      <c r="B108" s="56" t="s">
        <v>49</v>
      </c>
      <c r="C108" s="61">
        <v>107000</v>
      </c>
      <c r="D108" s="56" t="s">
        <v>105</v>
      </c>
    </row>
    <row r="109" spans="2:4" x14ac:dyDescent="0.25">
      <c r="B109" s="56" t="s">
        <v>49</v>
      </c>
      <c r="C109" s="61">
        <v>180000</v>
      </c>
      <c r="D109" s="56" t="s">
        <v>106</v>
      </c>
    </row>
    <row r="110" spans="2:4" x14ac:dyDescent="0.25">
      <c r="B110" s="56" t="s">
        <v>50</v>
      </c>
      <c r="C110" s="61">
        <v>28224</v>
      </c>
      <c r="D110" s="56" t="s">
        <v>107</v>
      </c>
    </row>
    <row r="111" spans="2:4" x14ac:dyDescent="0.25">
      <c r="B111" s="56" t="s">
        <v>51</v>
      </c>
      <c r="C111" s="61">
        <v>6050</v>
      </c>
      <c r="D111" s="56" t="s">
        <v>108</v>
      </c>
    </row>
    <row r="112" spans="2:4" x14ac:dyDescent="0.25">
      <c r="B112" s="56" t="s">
        <v>51</v>
      </c>
      <c r="C112" s="61">
        <v>11394</v>
      </c>
      <c r="D112" s="56" t="s">
        <v>109</v>
      </c>
    </row>
    <row r="113" spans="2:4" x14ac:dyDescent="0.25">
      <c r="B113" s="56" t="s">
        <v>51</v>
      </c>
      <c r="C113" s="61">
        <v>171060.18</v>
      </c>
      <c r="D113" s="56" t="s">
        <v>110</v>
      </c>
    </row>
    <row r="114" spans="2:4" x14ac:dyDescent="0.25">
      <c r="B114" s="56" t="s">
        <v>52</v>
      </c>
      <c r="C114" s="61">
        <v>1798.8</v>
      </c>
      <c r="D114" s="56" t="s">
        <v>111</v>
      </c>
    </row>
    <row r="115" spans="2:4" x14ac:dyDescent="0.25">
      <c r="B115" s="56" t="s">
        <v>53</v>
      </c>
      <c r="C115" s="61">
        <v>160584</v>
      </c>
      <c r="D115" s="56" t="s">
        <v>112</v>
      </c>
    </row>
    <row r="116" spans="2:4" x14ac:dyDescent="0.25">
      <c r="B116" s="56" t="s">
        <v>53</v>
      </c>
      <c r="C116" s="61">
        <v>74610</v>
      </c>
      <c r="D116" s="56" t="s">
        <v>113</v>
      </c>
    </row>
    <row r="117" spans="2:4" x14ac:dyDescent="0.25">
      <c r="B117" s="56" t="s">
        <v>54</v>
      </c>
      <c r="C117" s="61">
        <v>990</v>
      </c>
      <c r="D117" s="56" t="s">
        <v>114</v>
      </c>
    </row>
    <row r="118" spans="2:4" x14ac:dyDescent="0.25">
      <c r="B118" s="56" t="s">
        <v>55</v>
      </c>
      <c r="C118" s="61">
        <v>8000</v>
      </c>
      <c r="D118" s="56" t="s">
        <v>115</v>
      </c>
    </row>
    <row r="119" spans="2:4" x14ac:dyDescent="0.25">
      <c r="B119" s="56" t="s">
        <v>56</v>
      </c>
      <c r="C119" s="61">
        <v>4758</v>
      </c>
      <c r="D119" s="56" t="s">
        <v>116</v>
      </c>
    </row>
    <row r="120" spans="2:4" x14ac:dyDescent="0.25">
      <c r="B120" s="56" t="s">
        <v>56</v>
      </c>
      <c r="C120" s="61">
        <v>2099</v>
      </c>
      <c r="D120" s="56" t="s">
        <v>117</v>
      </c>
    </row>
    <row r="121" spans="2:4" x14ac:dyDescent="0.25">
      <c r="B121" s="56" t="s">
        <v>56</v>
      </c>
      <c r="C121" s="61">
        <v>5838</v>
      </c>
      <c r="D121" s="56" t="s">
        <v>118</v>
      </c>
    </row>
    <row r="122" spans="2:4" x14ac:dyDescent="0.25">
      <c r="B122" s="56" t="s">
        <v>57</v>
      </c>
      <c r="C122" s="61">
        <v>18500</v>
      </c>
      <c r="D122" s="56" t="s">
        <v>119</v>
      </c>
    </row>
    <row r="123" spans="2:4" x14ac:dyDescent="0.25">
      <c r="B123" s="56" t="s">
        <v>57</v>
      </c>
      <c r="C123" s="61">
        <v>6300</v>
      </c>
      <c r="D123" s="56" t="s">
        <v>120</v>
      </c>
    </row>
    <row r="124" spans="2:4" x14ac:dyDescent="0.25">
      <c r="B124" s="56" t="s">
        <v>57</v>
      </c>
      <c r="C124" s="61">
        <v>6900</v>
      </c>
      <c r="D124" s="56" t="s">
        <v>121</v>
      </c>
    </row>
    <row r="125" spans="2:4" x14ac:dyDescent="0.25">
      <c r="B125" s="56" t="s">
        <v>58</v>
      </c>
      <c r="C125" s="61">
        <v>29958</v>
      </c>
      <c r="D125" s="56" t="s">
        <v>122</v>
      </c>
    </row>
    <row r="126" spans="2:4" x14ac:dyDescent="0.25">
      <c r="B126" s="56" t="s">
        <v>59</v>
      </c>
      <c r="C126" s="61">
        <v>15000</v>
      </c>
      <c r="D126" s="56" t="s">
        <v>123</v>
      </c>
    </row>
    <row r="127" spans="2:4" x14ac:dyDescent="0.25">
      <c r="B127" s="56" t="s">
        <v>60</v>
      </c>
      <c r="C127" s="61">
        <v>197500</v>
      </c>
      <c r="D127" s="56" t="s">
        <v>124</v>
      </c>
    </row>
    <row r="128" spans="2:4" x14ac:dyDescent="0.25">
      <c r="B128" s="56" t="s">
        <v>61</v>
      </c>
      <c r="C128" s="61">
        <v>20880</v>
      </c>
      <c r="D128" s="56" t="s">
        <v>125</v>
      </c>
    </row>
    <row r="129" spans="2:4" x14ac:dyDescent="0.25">
      <c r="B129" s="56" t="s">
        <v>61</v>
      </c>
      <c r="C129" s="61">
        <v>198870</v>
      </c>
      <c r="D129" s="56" t="s">
        <v>126</v>
      </c>
    </row>
    <row r="130" spans="2:4" x14ac:dyDescent="0.25">
      <c r="B130" s="67" t="s">
        <v>137</v>
      </c>
      <c r="C130" s="62">
        <f>SUM(C79:C129)</f>
        <v>2654160.35</v>
      </c>
      <c r="D130" s="57"/>
    </row>
    <row r="131" spans="2:4" x14ac:dyDescent="0.25">
      <c r="B131" s="55" t="s">
        <v>62</v>
      </c>
      <c r="C131" s="58">
        <v>60114.77</v>
      </c>
      <c r="D131" s="59" t="s">
        <v>127</v>
      </c>
    </row>
    <row r="132" spans="2:4" x14ac:dyDescent="0.25">
      <c r="B132" s="55" t="s">
        <v>62</v>
      </c>
      <c r="C132" s="58">
        <v>60114.77</v>
      </c>
      <c r="D132" s="59" t="s">
        <v>127</v>
      </c>
    </row>
    <row r="133" spans="2:4" x14ac:dyDescent="0.25">
      <c r="B133" s="67" t="s">
        <v>138</v>
      </c>
      <c r="C133" s="60">
        <f>SUM(C131:C132)</f>
        <v>120229.54</v>
      </c>
      <c r="D133" s="59"/>
    </row>
    <row r="134" spans="2:4" x14ac:dyDescent="0.25">
      <c r="B134" s="55" t="s">
        <v>63</v>
      </c>
      <c r="C134" s="58">
        <v>5040</v>
      </c>
      <c r="D134" s="59" t="s">
        <v>128</v>
      </c>
    </row>
    <row r="135" spans="2:4" x14ac:dyDescent="0.25">
      <c r="B135" s="55" t="s">
        <v>64</v>
      </c>
      <c r="C135" s="58">
        <v>18500</v>
      </c>
      <c r="D135" s="59" t="s">
        <v>129</v>
      </c>
    </row>
    <row r="136" spans="2:4" x14ac:dyDescent="0.25">
      <c r="B136" s="55" t="s">
        <v>64</v>
      </c>
      <c r="C136" s="63">
        <v>10250</v>
      </c>
      <c r="D136" s="59" t="s">
        <v>130</v>
      </c>
    </row>
    <row r="137" spans="2:4" x14ac:dyDescent="0.25">
      <c r="B137" s="55" t="s">
        <v>64</v>
      </c>
      <c r="C137" s="64">
        <v>14700</v>
      </c>
      <c r="D137" s="59" t="s">
        <v>131</v>
      </c>
    </row>
    <row r="138" spans="2:4" x14ac:dyDescent="0.25">
      <c r="B138" s="55" t="s">
        <v>64</v>
      </c>
      <c r="C138" s="64">
        <v>40350</v>
      </c>
      <c r="D138" s="59" t="s">
        <v>132</v>
      </c>
    </row>
    <row r="139" spans="2:4" x14ac:dyDescent="0.25">
      <c r="B139" s="55" t="s">
        <v>65</v>
      </c>
      <c r="C139" s="65">
        <v>38460</v>
      </c>
      <c r="D139" s="59" t="s">
        <v>133</v>
      </c>
    </row>
    <row r="140" spans="2:4" x14ac:dyDescent="0.25">
      <c r="B140" s="67" t="s">
        <v>139</v>
      </c>
      <c r="C140" s="66">
        <f>SUM(C134:C139)</f>
        <v>127300</v>
      </c>
      <c r="D140" s="59"/>
    </row>
  </sheetData>
  <mergeCells count="59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2:F62"/>
    <mergeCell ref="B61:F61"/>
    <mergeCell ref="B55:F55"/>
    <mergeCell ref="B58:F58"/>
    <mergeCell ref="B51:F51"/>
    <mergeCell ref="B52:F52"/>
    <mergeCell ref="B54:F54"/>
    <mergeCell ref="B53:F53"/>
    <mergeCell ref="B60:F60"/>
    <mergeCell ref="B56:F56"/>
    <mergeCell ref="B57:F57"/>
    <mergeCell ref="B59:F59"/>
    <mergeCell ref="B50:F50"/>
    <mergeCell ref="B46:F46"/>
    <mergeCell ref="B64:D64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2025-04-23T15:26:22Z</dcterms:modified>
  <cp:category/>
  <cp:contentStatus/>
</cp:coreProperties>
</file>